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<sst xmlns="http://schemas.openxmlformats.org/spreadsheetml/2006/main" count="256" uniqueCount="104">
  <si>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</si>
  <si>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</si>
  <si>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</si>
  <si>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</si>
  <si>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</si>
  <si>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</si>
  <si>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</si>
  <si>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</si>
  <si>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</si>
  <si>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</si>
  <si>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</si>
  <si>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</si>
  <si>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</si>
  <si>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</si>
  <si>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</si>
  <si>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</si>
  <si>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</si>
  <si>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</si>
  <si>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</si>
  <si>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</si>
  <si>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</si>
  <si>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</si>
  <si>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</si>
  <si>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</si>
  <si>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</si>
  <si>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</si>
  <si>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</si>
  <si>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</si>
  <si>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</si>
  <si>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</si>
  <si>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</si>
  <si>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</si>
  <si>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</si>
  <si>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</si>
  <si>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</si>
  <si>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</si>
  <si>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</si>
  <si>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</si>
  <si>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</si>
  <si>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</si>
  <si>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</si>
  <si>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</si>
  <si>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</si>
  <si>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</si>
  <si>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</si>
  <si>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</si>
  <si>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</si>
  <si>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</si>
  <si>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</si>
  <si>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</si>
  <si>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</si>
  <si>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</si>
  <si>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</si>
  <si>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</si>
  <si>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</si>
  <si>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</si>
  <si>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</si>
  <si>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</si>
  <si>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</si>
  <si>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</si>
  <si>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</si>
  <si>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</si>
  <si>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</si>
  <si>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</si>
  <si>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</si>
  <si>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</si>
  <si>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</si>
  <si>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</si>
  <si>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</si>
  <si>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</si>
  <si>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</si>
  <si>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</si>
  <si>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</si>
  <si>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</si>
  <si>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</si>
  <si>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</si>
  <si>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</si>
  <si>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</si>
  <si>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</si>
  <si>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</si>
  <si>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</si>
  <si>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</si>
  <si>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</si>
  <si>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</si>
  <si>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</si>
  <si>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</si>
  <si>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</si>
  <si>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</si>
  <si>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</si>
  <si>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</si>
  <si>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</si>
  <si>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</si>
  <si>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</si>
  <si>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</si>
  <si>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</si>
  <si>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</si>
  <si>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</si>
  <si>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</si>
  <si>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</si>
  <si>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</si>
  <si>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06.06.2018</t>
  </si>
  <si>
    <r>
      <t xml:space="preserve">станом на 06.06.2018р.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</si>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</sst>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9"/>
      <color indexed="8"/>
      <name val="Times New Roman"/>
      <family val="0"/>
    </font>
    <font>
      <sz val="3"/>
      <color indexed="8"/>
      <name val="Times New Roman"/>
      <family val="0"/>
    </font>
    <font>
      <sz val="5.5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0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012808"/>
        <c:axId val="47462089"/>
      </c:lineChart>
      <c:catAx>
        <c:axId val="500128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 val="autoZero"/>
        <c:auto val="0"/>
        <c:lblOffset val="100"/>
        <c:tickLblSkip val="1"/>
        <c:noMultiLvlLbl val="0"/>
      </c:catAx>
      <c:valAx>
        <c:axId val="474620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128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 val="autoZero"/>
        <c:auto val="0"/>
        <c:lblOffset val="100"/>
        <c:tickLblSkip val="1"/>
        <c:noMultiLvlLbl val="0"/>
      </c:catAx>
      <c:valAx>
        <c:axId val="192239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 val="autoZero"/>
        <c:auto val="0"/>
        <c:lblOffset val="100"/>
        <c:tickLblSkip val="1"/>
        <c:noMultiLvlLbl val="0"/>
      </c:catAx>
      <c:valAx>
        <c:axId val="136377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5631238"/>
        <c:axId val="30919095"/>
      </c:lineChart>
      <c:catAx>
        <c:axId val="556312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 val="autoZero"/>
        <c:auto val="0"/>
        <c:lblOffset val="100"/>
        <c:tickLblSkip val="1"/>
        <c:noMultiLvlLbl val="0"/>
      </c:catAx>
      <c:valAx>
        <c:axId val="309190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312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9836400"/>
        <c:axId val="21418737"/>
      </c:lineChart>
      <c:catAx>
        <c:axId val="9836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8737"/>
        <c:crosses val="autoZero"/>
        <c:auto val="0"/>
        <c:lblOffset val="100"/>
        <c:tickLblSkip val="1"/>
        <c:noMultiLvlLbl val="0"/>
      </c:catAx>
      <c:valAx>
        <c:axId val="214187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364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 val="autoZero"/>
        <c:auto val="0"/>
        <c:lblOffset val="100"/>
        <c:tickLblSkip val="1"/>
        <c:noMultiLvlLbl val="0"/>
      </c:catAx>
      <c:valAx>
        <c:axId val="571961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5090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002916"/>
        <c:axId val="2373061"/>
      </c:bar3D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2916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1357550"/>
        <c:axId val="58000223"/>
      </c:bar3D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5755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685455,8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- 116482,1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- 103675,8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2">
        <row r="6">
          <cell r="G6">
            <v>450981.5</v>
          </cell>
          <cell r="K6">
            <v>1637690.8799999983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463443.25</v>
          </cell>
          <cell r="G9">
            <v>387445.9</v>
          </cell>
        </row>
        <row r="19">
          <cell r="F19">
            <v>68623</v>
          </cell>
          <cell r="G19">
            <v>49306.9</v>
          </cell>
        </row>
        <row r="25">
          <cell r="F25">
            <v>12800.5</v>
          </cell>
          <cell r="G25">
            <v>13622.96</v>
          </cell>
        </row>
        <row r="35">
          <cell r="F35">
            <v>89615.48000000001</v>
          </cell>
          <cell r="G35">
            <v>85818.76</v>
          </cell>
        </row>
        <row r="47">
          <cell r="F47">
            <v>126256.76</v>
          </cell>
          <cell r="G47">
            <v>120780.3</v>
          </cell>
        </row>
        <row r="55">
          <cell r="F55">
            <v>4000.08</v>
          </cell>
          <cell r="G55">
            <v>4798.61</v>
          </cell>
        </row>
        <row r="65">
          <cell r="F65">
            <v>3000</v>
          </cell>
          <cell r="G65">
            <v>3451.38</v>
          </cell>
        </row>
        <row r="80">
          <cell r="F80">
            <v>789131.52</v>
          </cell>
          <cell r="G80">
            <v>685455.77</v>
          </cell>
        </row>
        <row r="89">
          <cell r="F89">
            <v>1500.03</v>
          </cell>
          <cell r="G89">
            <v>1597</v>
          </cell>
        </row>
        <row r="90">
          <cell r="F90">
            <v>5015</v>
          </cell>
          <cell r="G90">
            <v>1626.2</v>
          </cell>
        </row>
        <row r="91">
          <cell r="F91">
            <v>12000</v>
          </cell>
          <cell r="G91">
            <v>1815.53</v>
          </cell>
        </row>
        <row r="92">
          <cell r="F92">
            <v>12</v>
          </cell>
          <cell r="G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I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4024.8333333333335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15.200000000000045</v>
      </c>
      <c r="N5" s="65">
        <v>3302.3</v>
      </c>
      <c r="O5" s="65">
        <v>3500</v>
      </c>
      <c r="P5" s="3">
        <f t="shared" si="2"/>
        <v>0.9435142857142857</v>
      </c>
      <c r="Q5" s="2">
        <v>4024.8333333333335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v>3535.2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187.69999999999987</v>
      </c>
      <c r="N6" s="65">
        <v>4842.4</v>
      </c>
      <c r="O6" s="65">
        <v>5000</v>
      </c>
      <c r="P6" s="3">
        <f t="shared" si="2"/>
        <v>0.9684799999999999</v>
      </c>
      <c r="Q6" s="2">
        <v>4024.8333333333335</v>
      </c>
      <c r="R6" s="69">
        <v>0</v>
      </c>
      <c r="S6" s="65">
        <v>0</v>
      </c>
      <c r="T6" s="70">
        <v>0</v>
      </c>
      <c r="U6" s="118">
        <v>1</v>
      </c>
      <c r="V6" s="119"/>
      <c r="W6" s="68">
        <f t="shared" si="3"/>
        <v>1</v>
      </c>
    </row>
    <row r="7" spans="1:23" ht="12.75">
      <c r="A7" s="10">
        <v>43257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8000</v>
      </c>
      <c r="P7" s="3">
        <f t="shared" si="2"/>
        <v>0</v>
      </c>
      <c r="Q7" s="2">
        <v>4024.83333333333</v>
      </c>
      <c r="R7" s="71"/>
      <c r="S7" s="72"/>
      <c r="T7" s="73"/>
      <c r="U7" s="139"/>
      <c r="V7" s="140"/>
      <c r="W7" s="68">
        <f t="shared" si="3"/>
        <v>0</v>
      </c>
    </row>
    <row r="8" spans="1:23" ht="12.75">
      <c r="A8" s="10">
        <v>43258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4024.83333333333</v>
      </c>
      <c r="R8" s="112"/>
      <c r="S8" s="113"/>
      <c r="T8" s="104"/>
      <c r="U8" s="157"/>
      <c r="V8" s="158"/>
      <c r="W8" s="110">
        <f t="shared" si="3"/>
        <v>0</v>
      </c>
    </row>
    <row r="9" spans="1:23" ht="12.75">
      <c r="A9" s="10">
        <v>43259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4024.83333333333</v>
      </c>
      <c r="R9" s="115"/>
      <c r="S9" s="72"/>
      <c r="T9" s="65"/>
      <c r="U9" s="159"/>
      <c r="V9" s="159"/>
      <c r="W9" s="114">
        <f t="shared" si="3"/>
        <v>0</v>
      </c>
    </row>
    <row r="10" spans="1:23" ht="12.75">
      <c r="A10" s="10">
        <v>43262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4024.83333333333</v>
      </c>
      <c r="R10" s="71"/>
      <c r="S10" s="72"/>
      <c r="T10" s="70"/>
      <c r="U10" s="118"/>
      <c r="V10" s="119"/>
      <c r="W10" s="68">
        <f>R10+S10+U10+T10+V10</f>
        <v>0</v>
      </c>
    </row>
    <row r="11" spans="1:23" ht="12.75">
      <c r="A11" s="10">
        <v>43263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4024.83333333333</v>
      </c>
      <c r="R11" s="69"/>
      <c r="S11" s="65"/>
      <c r="T11" s="70"/>
      <c r="U11" s="118"/>
      <c r="V11" s="119"/>
      <c r="W11" s="68">
        <f t="shared" si="3"/>
        <v>0</v>
      </c>
    </row>
    <row r="12" spans="1:23" ht="12.75">
      <c r="A12" s="10">
        <v>43264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4024.83333333333</v>
      </c>
      <c r="R12" s="69"/>
      <c r="S12" s="65"/>
      <c r="T12" s="70"/>
      <c r="U12" s="118"/>
      <c r="V12" s="119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4024.83333333333</v>
      </c>
      <c r="R13" s="69"/>
      <c r="S13" s="65"/>
      <c r="T13" s="70"/>
      <c r="U13" s="118"/>
      <c r="V13" s="119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4024.83333333333</v>
      </c>
      <c r="R14" s="69"/>
      <c r="S14" s="65"/>
      <c r="T14" s="74"/>
      <c r="U14" s="118"/>
      <c r="V14" s="119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4024.83333333333</v>
      </c>
      <c r="R15" s="69"/>
      <c r="S15" s="65"/>
      <c r="T15" s="74"/>
      <c r="U15" s="118"/>
      <c r="V15" s="119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4024.83333333333</v>
      </c>
      <c r="R16" s="69"/>
      <c r="S16" s="65"/>
      <c r="T16" s="74"/>
      <c r="U16" s="118"/>
      <c r="V16" s="119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4024.83333333333</v>
      </c>
      <c r="R17" s="69"/>
      <c r="S17" s="65"/>
      <c r="T17" s="74"/>
      <c r="U17" s="118"/>
      <c r="V17" s="119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4024.83333333333</v>
      </c>
      <c r="R18" s="69"/>
      <c r="S18" s="65"/>
      <c r="T18" s="70"/>
      <c r="U18" s="118"/>
      <c r="V18" s="119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4024.83333333333</v>
      </c>
      <c r="R19" s="69"/>
      <c r="S19" s="65"/>
      <c r="T19" s="70"/>
      <c r="U19" s="118"/>
      <c r="V19" s="119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4024.83333333333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4024.83333333333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4024.83333333333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4024.83333333333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6450.7</v>
      </c>
      <c r="C24" s="85">
        <f t="shared" si="4"/>
        <v>871.1</v>
      </c>
      <c r="D24" s="107">
        <f t="shared" si="4"/>
        <v>66.7</v>
      </c>
      <c r="E24" s="107">
        <f t="shared" si="4"/>
        <v>804.4000000000001</v>
      </c>
      <c r="F24" s="85">
        <f t="shared" si="4"/>
        <v>239.39999999999998</v>
      </c>
      <c r="G24" s="85">
        <f t="shared" si="4"/>
        <v>547.8</v>
      </c>
      <c r="H24" s="85">
        <f t="shared" si="4"/>
        <v>1201.1</v>
      </c>
      <c r="I24" s="85">
        <f t="shared" si="4"/>
        <v>394.9</v>
      </c>
      <c r="J24" s="85">
        <f t="shared" si="4"/>
        <v>110.39999999999999</v>
      </c>
      <c r="K24" s="85">
        <f t="shared" si="4"/>
        <v>612</v>
      </c>
      <c r="L24" s="85">
        <f t="shared" si="4"/>
        <v>1432.2</v>
      </c>
      <c r="M24" s="84">
        <f t="shared" si="4"/>
        <v>214.90000000000015</v>
      </c>
      <c r="N24" s="84">
        <f t="shared" si="4"/>
        <v>12074.5</v>
      </c>
      <c r="O24" s="84">
        <f t="shared" si="4"/>
        <v>140100</v>
      </c>
      <c r="P24" s="86">
        <f>N24/O24</f>
        <v>0.08618486795146324</v>
      </c>
      <c r="Q24" s="2"/>
      <c r="R24" s="75">
        <f>SUM(R4:R23)</f>
        <v>0</v>
      </c>
      <c r="S24" s="75">
        <f>SUM(S4:S23)</f>
        <v>0</v>
      </c>
      <c r="T24" s="75">
        <f>SUM(T4:T23)</f>
        <v>10</v>
      </c>
      <c r="U24" s="135">
        <f>SUM(U4:U23)</f>
        <v>1</v>
      </c>
      <c r="V24" s="136"/>
      <c r="W24" s="111">
        <f>R24+S24+U24+T24+V24</f>
        <v>11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43256</v>
      </c>
      <c r="S29" s="138">
        <f>'[2]залишки'!$G$6/1000</f>
        <v>450.9815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43257</v>
      </c>
      <c r="S39" s="127">
        <f>'[2]залишки'!$K$6/1000</f>
        <v>1637.6908799999983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Q35" sqref="Q35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103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1637.6908799999983</v>
      </c>
      <c r="B29" s="45">
        <f>'[3]червень'!$F$90</f>
        <v>5015</v>
      </c>
      <c r="C29" s="45">
        <f>'[3]червень'!$G$90</f>
        <v>1626.2</v>
      </c>
      <c r="D29" s="45">
        <f>'[3]червень'!$F$89</f>
        <v>1500.03</v>
      </c>
      <c r="E29" s="45">
        <f>'[3]червень'!$G$89</f>
        <v>1597</v>
      </c>
      <c r="F29" s="45">
        <f>'[3]червень'!$F$91</f>
        <v>12000</v>
      </c>
      <c r="G29" s="45">
        <f>'[3]червень'!$G$91</f>
        <v>1815.53</v>
      </c>
      <c r="H29" s="45">
        <f>'[3]червень'!$F$92</f>
        <v>12</v>
      </c>
      <c r="I29" s="45">
        <f>'[3]червень'!$G$92</f>
        <v>5</v>
      </c>
      <c r="J29" s="45"/>
      <c r="K29" s="45"/>
      <c r="L29" s="59">
        <f>H29+F29+D29+J29+B29</f>
        <v>18527.03</v>
      </c>
      <c r="M29" s="46">
        <f>C29+E29+G29+I29</f>
        <v>5043.73</v>
      </c>
      <c r="N29" s="47">
        <f>M29-L29</f>
        <v>-13483.3</v>
      </c>
      <c r="O29" s="172">
        <f>червень!S29</f>
        <v>450.9815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'[3]червень'!$F$9</f>
        <v>463443.25</v>
      </c>
      <c r="C48" s="28">
        <f>'[3]червень'!$G$9</f>
        <v>387445.9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'[3]червень'!$F$35</f>
        <v>89615.48000000001</v>
      </c>
      <c r="C49" s="28">
        <f>'[3]червень'!$G$35</f>
        <v>85818.76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'[3]червень'!$F$47</f>
        <v>126256.76</v>
      </c>
      <c r="C50" s="28">
        <f>'[3]червень'!$G$47</f>
        <v>120780.3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'[3]червень'!$F$25</f>
        <v>12800.5</v>
      </c>
      <c r="C51" s="28">
        <f>'[3]червень'!$G$25</f>
        <v>13622.96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'[3]червень'!$F$19</f>
        <v>68623</v>
      </c>
      <c r="C52" s="28">
        <f>'[3]червень'!$G$19</f>
        <v>49306.9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'[3]червень'!$F$65</f>
        <v>3000</v>
      </c>
      <c r="C53" s="28">
        <f>'[3]червень'!$G$65</f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'[3]червень'!$F$55</f>
        <v>4000.08</v>
      </c>
      <c r="C54" s="28">
        <f>'[3]червень'!$G$55</f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'[3]червень'!$F$80</f>
        <v>789131.52</v>
      </c>
      <c r="C56" s="9">
        <f>'[3]червень'!$G$80</f>
        <v>685455.77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1815.53</v>
      </c>
    </row>
    <row r="61" spans="1:3" ht="25.5">
      <c r="A61" s="76" t="s">
        <v>56</v>
      </c>
      <c r="B61" s="9">
        <f>H29</f>
        <v>12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2018-03-05T09:45:49Z</cp:lastPrinted>
  <dcterms:created xsi:type="dcterms:W3CDTF">2006-11-30T08:16:02Z</dcterms:created>
  <dcterms:modified xsi:type="dcterms:W3CDTF">2018-06-06T07:01:53Z</dcterms:modified>
  <cp:category/>
  <cp:version/>
  <cp:contentType/>
  <cp:contentStatus/>
</cp:coreProperties>
</file>